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0" windowWidth="19440" windowHeight="8310"/>
  </bookViews>
  <sheets>
    <sheet name="Ізмайлівська ЗШ І-ІІІ ст" sheetId="29" r:id="rId1"/>
  </sheets>
  <calcPr calcId="125725"/>
</workbook>
</file>

<file path=xl/calcChain.xml><?xml version="1.0" encoding="utf-8"?>
<calcChain xmlns="http://schemas.openxmlformats.org/spreadsheetml/2006/main">
  <c r="D25" i="29"/>
  <c r="C47"/>
  <c r="C44"/>
  <c r="C43"/>
  <c r="C56"/>
  <c r="D47"/>
  <c r="C54"/>
  <c r="C59" s="1"/>
  <c r="C55"/>
  <c r="D43"/>
  <c r="D44"/>
  <c r="D49"/>
  <c r="C49"/>
  <c r="D37"/>
  <c r="C37"/>
  <c r="C17" l="1"/>
  <c r="C10"/>
  <c r="C9"/>
  <c r="C20" l="1"/>
  <c r="C11"/>
  <c r="C18" l="1"/>
  <c r="C12"/>
  <c r="C23"/>
  <c r="C15"/>
  <c r="C8"/>
  <c r="C7"/>
  <c r="C25" l="1"/>
</calcChain>
</file>

<file path=xl/sharedStrings.xml><?xml version="1.0" encoding="utf-8"?>
<sst xmlns="http://schemas.openxmlformats.org/spreadsheetml/2006/main" count="58" uniqueCount="37">
  <si>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</si>
  <si>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</si>
  <si>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</si>
  <si>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</si>
  <si>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</si>
  <si>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</si>
  <si>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</si>
  <si>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</si>
  <si>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</si>
  <si>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</si>
  <si>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</si>
  <si>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</si>
  <si>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</si>
  <si>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</si>
  <si>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</si>
  <si>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</si>
  <si>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</si>
  <si>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</si>
  <si>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</si>
  <si>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>Капітальне будівництво ( придбання ) інших об´єктів</t>
  </si>
  <si>
    <t>Капітальний ремонт інших об´єктів</t>
  </si>
  <si>
    <t>Заробітна плата</t>
  </si>
  <si>
    <t>Затверджено на рік</t>
  </si>
  <si>
    <t xml:space="preserve">Кошторис та фінансовий звіт  про надходження та використання   коштів стоном на 01.11.2017 року  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</si>
  <si>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</si>
  <si>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</si>
  <si>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</si>
  <si>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Інформація про перелік товарів,робіт і послуг отриманих як благодійна допомога станом на 1.11. 2017 року</t>
  </si>
  <si>
    <t>Назва товару,роботи та послуг</t>
  </si>
  <si>
    <t>вартість, грн</t>
  </si>
  <si>
    <t>Ізмайлівська загальноосвітня школа І-ІІІ ступенів Олександрійської районної ради Кіровоградської області</t>
  </si>
  <si>
    <t>Диз.пельне</t>
  </si>
  <si>
    <t>Господарчі товари</t>
  </si>
  <si>
    <t xml:space="preserve">Наочні посібники </t>
  </si>
  <si>
    <t>Послуга харчування</t>
  </si>
  <si>
    <t>Нарахування на оплату праці</t>
  </si>
  <si>
    <t>Реконструкція та реставрація інших об´єктів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</si>
</sst>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0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3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/>
    <xf numFmtId="0" fontId="2" fillId="0" borderId="3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2" fontId="3" fillId="0" borderId="3" xfId="0" applyNumberFormat="1" applyFont="1" applyBorder="1" applyAlignment="1"/>
    <xf numFmtId="2" fontId="3" fillId="0" borderId="4" xfId="0" applyNumberFormat="1" applyFont="1" applyBorder="1" applyAlignment="1"/>
    <xf numFmtId="2" fontId="2" fillId="0" borderId="3" xfId="0" applyNumberFormat="1" applyFont="1" applyBorder="1" applyAlignment="1"/>
    <xf numFmtId="2" fontId="2" fillId="0" borderId="4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59"/>
  <sheetViews>
    <sheetView tabSelected="1" topLeftCell="A49" workbookViewId="0">
      <selection activeCell="A67" sqref="A67"/>
    </sheetView>
  </sheetViews>
  <sheetFormatPr defaultRowHeight="15"/>
  <cols>
    <col min="1" max="1" width="40.85546875" style="3" customWidth="1"/>
    <col min="2" max="2" width="9" style="1" customWidth="1"/>
    <col min="3" max="3" width="18.140625" customWidth="1"/>
    <col min="4" max="4" width="14.7109375" customWidth="1"/>
    <col min="5" max="5" width="9.5703125" bestFit="1" customWidth="1"/>
  </cols>
  <sheetData>
    <row r="2" spans="1:5" ht="57.75" customHeight="1">
      <c r="A2" s="29" t="s">
        <v>23</v>
      </c>
      <c r="B2" s="30"/>
      <c r="C2" s="30"/>
      <c r="D2" s="30"/>
    </row>
    <row r="3" spans="1:5" ht="38.25" customHeight="1">
      <c r="A3" s="27" t="s">
        <v>30</v>
      </c>
      <c r="B3" s="28"/>
      <c r="C3" s="28"/>
      <c r="D3" s="28"/>
    </row>
    <row r="4" spans="1:5" ht="18.75">
      <c r="A4" s="6"/>
      <c r="B4" s="7"/>
      <c r="C4" s="8"/>
      <c r="D4" s="8"/>
    </row>
    <row r="5" spans="1:5" ht="42" customHeight="1">
      <c r="A5" s="31" t="s">
        <v>24</v>
      </c>
      <c r="B5" s="38"/>
      <c r="C5" s="38"/>
      <c r="D5" s="38"/>
    </row>
    <row r="6" spans="1:5" s="2" customFormat="1" ht="73.5" customHeight="1">
      <c r="A6" s="9" t="s">
        <v>0</v>
      </c>
      <c r="B6" s="9" t="s">
        <v>1</v>
      </c>
      <c r="C6" s="10" t="s">
        <v>22</v>
      </c>
      <c r="D6" s="10" t="s">
        <v>17</v>
      </c>
    </row>
    <row r="7" spans="1:5" s="2" customFormat="1" ht="18.75">
      <c r="A7" s="21" t="s">
        <v>21</v>
      </c>
      <c r="B7" s="16">
        <v>2111</v>
      </c>
      <c r="C7" s="22">
        <f>1984220</f>
        <v>1984220</v>
      </c>
      <c r="D7" s="22">
        <v>1557257.29</v>
      </c>
      <c r="E7" s="23"/>
    </row>
    <row r="8" spans="1:5" s="2" customFormat="1" ht="18.75">
      <c r="A8" s="21" t="s">
        <v>35</v>
      </c>
      <c r="B8" s="16">
        <v>2120</v>
      </c>
      <c r="C8" s="22">
        <f>436530</f>
        <v>436530</v>
      </c>
      <c r="D8" s="22">
        <v>349108.99</v>
      </c>
      <c r="E8" s="23"/>
    </row>
    <row r="9" spans="1:5" ht="37.5">
      <c r="A9" s="11" t="s">
        <v>2</v>
      </c>
      <c r="B9" s="17">
        <v>2210</v>
      </c>
      <c r="C9" s="13">
        <f>45590+10700+11000</f>
        <v>67290</v>
      </c>
      <c r="D9" s="13">
        <v>51414</v>
      </c>
      <c r="E9" s="23"/>
    </row>
    <row r="10" spans="1:5" ht="18.75">
      <c r="A10" s="11" t="s">
        <v>3</v>
      </c>
      <c r="B10" s="17">
        <v>2230</v>
      </c>
      <c r="C10" s="13">
        <f>10020+36900+20000+50000</f>
        <v>116920</v>
      </c>
      <c r="D10" s="13">
        <v>76223.990000000005</v>
      </c>
      <c r="E10" s="23"/>
    </row>
    <row r="11" spans="1:5" ht="37.5">
      <c r="A11" s="11" t="s">
        <v>4</v>
      </c>
      <c r="B11" s="17">
        <v>2240</v>
      </c>
      <c r="C11" s="13">
        <f>24070+29700+49700+300+16020+4000-2550</f>
        <v>121240</v>
      </c>
      <c r="D11" s="13">
        <v>71564.42</v>
      </c>
      <c r="E11" s="23"/>
    </row>
    <row r="12" spans="1:5" ht="18.75">
      <c r="A12" s="11" t="s">
        <v>5</v>
      </c>
      <c r="B12" s="17">
        <v>2250</v>
      </c>
      <c r="C12" s="13">
        <f>2355.88</f>
        <v>2355.88</v>
      </c>
      <c r="D12" s="13">
        <v>2355.88</v>
      </c>
      <c r="E12" s="23"/>
    </row>
    <row r="13" spans="1:5" ht="18.75">
      <c r="A13" s="11" t="s">
        <v>6</v>
      </c>
      <c r="B13" s="17">
        <v>2271</v>
      </c>
      <c r="C13" s="13"/>
      <c r="D13" s="13">
        <v>0</v>
      </c>
      <c r="E13" s="23"/>
    </row>
    <row r="14" spans="1:5" ht="37.5">
      <c r="A14" s="11" t="s">
        <v>7</v>
      </c>
      <c r="B14" s="17">
        <v>2272</v>
      </c>
      <c r="C14" s="13"/>
      <c r="D14" s="13">
        <v>0</v>
      </c>
      <c r="E14" s="23"/>
    </row>
    <row r="15" spans="1:5" ht="18.75">
      <c r="A15" s="11" t="s">
        <v>8</v>
      </c>
      <c r="B15" s="17">
        <v>2273</v>
      </c>
      <c r="C15" s="13">
        <f>65680</f>
        <v>65680</v>
      </c>
      <c r="D15" s="13">
        <v>58257.02</v>
      </c>
      <c r="E15" s="23"/>
    </row>
    <row r="16" spans="1:5" ht="18.75">
      <c r="A16" s="11" t="s">
        <v>9</v>
      </c>
      <c r="B16" s="17">
        <v>2274</v>
      </c>
      <c r="C16" s="13"/>
      <c r="D16" s="13">
        <v>0</v>
      </c>
      <c r="E16" s="23"/>
    </row>
    <row r="17" spans="1:5" ht="18.75">
      <c r="A17" s="11" t="s">
        <v>10</v>
      </c>
      <c r="B17" s="17">
        <v>2275</v>
      </c>
      <c r="C17" s="13">
        <f>155680+20000+60000+50000</f>
        <v>285680</v>
      </c>
      <c r="D17" s="13">
        <v>83000</v>
      </c>
      <c r="E17" s="23"/>
    </row>
    <row r="18" spans="1:5" ht="33" customHeight="1">
      <c r="A18" s="11" t="s">
        <v>11</v>
      </c>
      <c r="B18" s="17">
        <v>2282</v>
      </c>
      <c r="C18" s="13">
        <f>1248.62</f>
        <v>1248.6199999999999</v>
      </c>
      <c r="D18" s="13">
        <v>1248.6199999999999</v>
      </c>
      <c r="E18" s="23"/>
    </row>
    <row r="19" spans="1:5" ht="18" customHeight="1">
      <c r="A19" s="11" t="s">
        <v>14</v>
      </c>
      <c r="B19" s="17">
        <v>2730</v>
      </c>
      <c r="C19" s="13"/>
      <c r="D19" s="13">
        <v>0</v>
      </c>
      <c r="E19" s="23"/>
    </row>
    <row r="20" spans="1:5" ht="15.75" customHeight="1">
      <c r="A20" s="11" t="s">
        <v>15</v>
      </c>
      <c r="B20" s="17">
        <v>2800</v>
      </c>
      <c r="C20" s="13">
        <f>7600+2550</f>
        <v>10150</v>
      </c>
      <c r="D20" s="13">
        <v>10140.370000000001</v>
      </c>
      <c r="E20" s="23"/>
    </row>
    <row r="21" spans="1:5" ht="35.25" customHeight="1">
      <c r="A21" s="11" t="s">
        <v>12</v>
      </c>
      <c r="B21" s="17">
        <v>3110</v>
      </c>
      <c r="C21" s="13">
        <v>5005</v>
      </c>
      <c r="D21" s="13">
        <v>5005</v>
      </c>
      <c r="E21" s="23"/>
    </row>
    <row r="22" spans="1:5" ht="37.5">
      <c r="A22" s="11" t="s">
        <v>19</v>
      </c>
      <c r="B22" s="17">
        <v>3122</v>
      </c>
      <c r="C22" s="13"/>
      <c r="D22" s="13">
        <v>0</v>
      </c>
      <c r="E22" s="23"/>
    </row>
    <row r="23" spans="1:5" ht="37.5">
      <c r="A23" s="11" t="s">
        <v>20</v>
      </c>
      <c r="B23" s="17">
        <v>3132</v>
      </c>
      <c r="C23" s="13">
        <f>195000+15000</f>
        <v>210000</v>
      </c>
      <c r="D23" s="13">
        <v>163833.35999999999</v>
      </c>
      <c r="E23" s="23"/>
    </row>
    <row r="24" spans="1:5" ht="37.5">
      <c r="A24" s="24" t="s">
        <v>36</v>
      </c>
      <c r="B24" s="17">
        <v>3142</v>
      </c>
      <c r="C24" s="13"/>
      <c r="D24" s="13">
        <v>0</v>
      </c>
      <c r="E24" s="23"/>
    </row>
    <row r="25" spans="1:5" ht="18.75">
      <c r="A25" s="11" t="s">
        <v>13</v>
      </c>
      <c r="B25" s="17"/>
      <c r="C25" s="14">
        <f>SUM(C7:C24)</f>
        <v>3306319.5</v>
      </c>
      <c r="D25" s="14">
        <f>SUM(D7:D24)</f>
        <v>2429408.94</v>
      </c>
    </row>
    <row r="26" spans="1:5">
      <c r="C26" s="4"/>
      <c r="D26" s="4"/>
    </row>
    <row r="27" spans="1:5">
      <c r="C27" s="4"/>
      <c r="D27" s="4"/>
    </row>
    <row r="28" spans="1:5" ht="30" customHeight="1">
      <c r="A28" s="29" t="s">
        <v>25</v>
      </c>
      <c r="B28" s="33"/>
      <c r="C28" s="33"/>
      <c r="D28" s="33"/>
    </row>
    <row r="30" spans="1:5" ht="75">
      <c r="A30" s="15" t="s">
        <v>0</v>
      </c>
      <c r="B30" s="15" t="s">
        <v>1</v>
      </c>
      <c r="C30" s="10" t="s">
        <v>22</v>
      </c>
      <c r="D30" s="10" t="s">
        <v>18</v>
      </c>
    </row>
    <row r="31" spans="1:5" ht="37.5">
      <c r="A31" s="11" t="s">
        <v>2</v>
      </c>
      <c r="B31" s="17">
        <v>2210</v>
      </c>
      <c r="C31" s="13"/>
      <c r="D31" s="13"/>
    </row>
    <row r="32" spans="1:5" ht="18.75">
      <c r="A32" s="12" t="s">
        <v>3</v>
      </c>
      <c r="B32" s="17">
        <v>2230</v>
      </c>
      <c r="C32" s="13"/>
      <c r="D32" s="13"/>
    </row>
    <row r="33" spans="1:4" ht="18.75">
      <c r="A33" s="12" t="s">
        <v>4</v>
      </c>
      <c r="B33" s="17">
        <v>2240</v>
      </c>
      <c r="C33" s="13"/>
      <c r="D33" s="13"/>
    </row>
    <row r="34" spans="1:4" ht="18.75">
      <c r="A34" s="11" t="s">
        <v>15</v>
      </c>
      <c r="B34" s="17">
        <v>2800</v>
      </c>
      <c r="C34" s="13"/>
      <c r="D34" s="13"/>
    </row>
    <row r="35" spans="1:4" ht="56.25">
      <c r="A35" s="11" t="s">
        <v>12</v>
      </c>
      <c r="B35" s="17">
        <v>3110</v>
      </c>
      <c r="C35" s="13"/>
      <c r="D35" s="13"/>
    </row>
    <row r="36" spans="1:4" ht="18.75">
      <c r="A36" s="18" t="s">
        <v>16</v>
      </c>
      <c r="B36" s="19">
        <v>3132</v>
      </c>
      <c r="C36" s="20"/>
      <c r="D36" s="20"/>
    </row>
    <row r="37" spans="1:4" ht="18.75">
      <c r="A37" s="11" t="s">
        <v>13</v>
      </c>
      <c r="B37" s="17"/>
      <c r="C37" s="14">
        <f>SUM(C31:C36)</f>
        <v>0</v>
      </c>
      <c r="D37" s="14">
        <f>SUM(D31:D36)</f>
        <v>0</v>
      </c>
    </row>
    <row r="38" spans="1:4">
      <c r="A38" s="1"/>
      <c r="B38" s="5"/>
      <c r="C38" s="4"/>
      <c r="D38" s="4"/>
    </row>
    <row r="39" spans="1:4">
      <c r="A39" s="1"/>
      <c r="B39" s="5"/>
      <c r="C39" s="4"/>
      <c r="D39" s="4"/>
    </row>
    <row r="40" spans="1:4" ht="34.5" customHeight="1">
      <c r="A40" s="34" t="s">
        <v>26</v>
      </c>
      <c r="B40" s="35"/>
      <c r="C40" s="35"/>
      <c r="D40" s="35"/>
    </row>
    <row r="41" spans="1:4">
      <c r="A41" s="1"/>
      <c r="B41" s="5"/>
      <c r="C41" s="4"/>
      <c r="D41" s="4"/>
    </row>
    <row r="42" spans="1:4" ht="75">
      <c r="A42" s="15" t="s">
        <v>0</v>
      </c>
      <c r="B42" s="15" t="s">
        <v>1</v>
      </c>
      <c r="C42" s="10" t="s">
        <v>22</v>
      </c>
      <c r="D42" s="10" t="s">
        <v>18</v>
      </c>
    </row>
    <row r="43" spans="1:4" ht="37.5">
      <c r="A43" s="11" t="s">
        <v>2</v>
      </c>
      <c r="B43" s="17">
        <v>2210</v>
      </c>
      <c r="C43" s="13">
        <f>4898</f>
        <v>4898</v>
      </c>
      <c r="D43" s="13">
        <f>4898</f>
        <v>4898</v>
      </c>
    </row>
    <row r="44" spans="1:4" ht="18.75">
      <c r="A44" s="12" t="s">
        <v>3</v>
      </c>
      <c r="B44" s="17">
        <v>2230</v>
      </c>
      <c r="C44" s="13">
        <f>24006.61+8797.46</f>
        <v>32804.07</v>
      </c>
      <c r="D44" s="13">
        <f>24006.61+8797.46</f>
        <v>32804.07</v>
      </c>
    </row>
    <row r="45" spans="1:4" ht="18.75">
      <c r="A45" s="12" t="s">
        <v>4</v>
      </c>
      <c r="B45" s="17">
        <v>2240</v>
      </c>
      <c r="C45" s="13"/>
      <c r="D45" s="13"/>
    </row>
    <row r="46" spans="1:4" ht="18.75">
      <c r="A46" s="11" t="s">
        <v>15</v>
      </c>
      <c r="B46" s="17">
        <v>2800</v>
      </c>
      <c r="C46" s="13"/>
      <c r="D46" s="13"/>
    </row>
    <row r="47" spans="1:4" ht="56.25">
      <c r="A47" s="11" t="s">
        <v>12</v>
      </c>
      <c r="B47" s="17">
        <v>3110</v>
      </c>
      <c r="C47" s="13">
        <f>313.83+3081.84+1855.05</f>
        <v>5250.72</v>
      </c>
      <c r="D47" s="13">
        <f>313.83+3081.84+1855.05</f>
        <v>5250.72</v>
      </c>
    </row>
    <row r="48" spans="1:4" ht="18.75">
      <c r="A48" s="18" t="s">
        <v>16</v>
      </c>
      <c r="B48" s="19">
        <v>3132</v>
      </c>
      <c r="C48" s="20"/>
      <c r="D48" s="20"/>
    </row>
    <row r="49" spans="1:4" ht="18.75">
      <c r="A49" s="11" t="s">
        <v>13</v>
      </c>
      <c r="B49" s="17"/>
      <c r="C49" s="14">
        <f>C43+C44+C46+C47+C48</f>
        <v>42952.79</v>
      </c>
      <c r="D49" s="14">
        <f>D43+D44+D46+D47+D48</f>
        <v>42952.79</v>
      </c>
    </row>
    <row r="51" spans="1:4" ht="32.25" customHeight="1">
      <c r="A51" s="34" t="s">
        <v>27</v>
      </c>
      <c r="B51" s="35"/>
      <c r="C51" s="35"/>
      <c r="D51" s="35"/>
    </row>
    <row r="53" spans="1:4" ht="18.75">
      <c r="A53" s="41" t="s">
        <v>28</v>
      </c>
      <c r="B53" s="40"/>
      <c r="C53" s="39" t="s">
        <v>29</v>
      </c>
      <c r="D53" s="40"/>
    </row>
    <row r="54" spans="1:4" ht="18.75">
      <c r="A54" s="26" t="s">
        <v>31</v>
      </c>
      <c r="B54" s="32"/>
      <c r="C54" s="42">
        <f>175.92+490.38+880+695.2+264+220+172.5</f>
        <v>2898</v>
      </c>
      <c r="D54" s="43"/>
    </row>
    <row r="55" spans="1:4" ht="18.75">
      <c r="A55" s="26" t="s">
        <v>32</v>
      </c>
      <c r="B55" s="32"/>
      <c r="C55" s="42">
        <f>2000</f>
        <v>2000</v>
      </c>
      <c r="D55" s="43"/>
    </row>
    <row r="56" spans="1:4" ht="18.75">
      <c r="A56" s="36" t="s">
        <v>33</v>
      </c>
      <c r="B56" s="37"/>
      <c r="C56" s="42">
        <f>3395.67+1855.05</f>
        <v>5250.72</v>
      </c>
      <c r="D56" s="43"/>
    </row>
    <row r="57" spans="1:4" ht="18.75">
      <c r="A57" s="26" t="s">
        <v>34</v>
      </c>
      <c r="B57" s="32"/>
      <c r="C57" s="42">
        <v>32804.07</v>
      </c>
      <c r="D57" s="43"/>
    </row>
    <row r="58" spans="1:4" ht="18.75">
      <c r="A58" s="26"/>
      <c r="B58" s="32"/>
      <c r="C58" s="42"/>
      <c r="D58" s="43"/>
    </row>
    <row r="59" spans="1:4" ht="18.75">
      <c r="A59" s="26" t="s">
        <v>13</v>
      </c>
      <c r="B59" s="25"/>
      <c r="C59" s="44">
        <f>SUM(C54:D58)</f>
        <v>42952.79</v>
      </c>
      <c r="D59" s="45"/>
    </row>
  </sheetData>
  <mergeCells count="20">
    <mergeCell ref="A59:B59"/>
    <mergeCell ref="C59:D59"/>
    <mergeCell ref="A56:B56"/>
    <mergeCell ref="C56:D56"/>
    <mergeCell ref="A57:B57"/>
    <mergeCell ref="C57:D57"/>
    <mergeCell ref="A58:B58"/>
    <mergeCell ref="C58:D58"/>
    <mergeCell ref="A3:D3"/>
    <mergeCell ref="A2:D2"/>
    <mergeCell ref="A5:D5"/>
    <mergeCell ref="A54:B54"/>
    <mergeCell ref="A55:B55"/>
    <mergeCell ref="C54:D54"/>
    <mergeCell ref="C55:D55"/>
    <mergeCell ref="A28:D28"/>
    <mergeCell ref="A40:D40"/>
    <mergeCell ref="A51:D51"/>
    <mergeCell ref="A53:B53"/>
    <mergeCell ref="C53:D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Ізмайлівська ЗШ І-ІІІ ст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2017-11-16T13:29:27Z</cp:lastPrinted>
  <dcterms:created xsi:type="dcterms:W3CDTF">2017-11-02T06:22:39Z</dcterms:created>
  <dcterms:modified xsi:type="dcterms:W3CDTF">2017-12-04T15:57:41Z</dcterms:modified>
</cp:coreProperties>
</file>